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<sst xmlns="http://schemas.openxmlformats.org/spreadsheetml/2006/main" count="90" uniqueCount="78">
  <si>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</si>
  <si>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</si>
  <si>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</si>
  <si>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</si>
  <si>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</si>
  <si>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</si>
  <si>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</si>
  <si>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</si>
  <si>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</si>
  <si>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</si>
  <si>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</si>
  <si>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</si>
  <si>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</si>
  <si>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</si>
  <si>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</si>
  <si>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</si>
  <si>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</si>
  <si>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</si>
  <si>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</si>
  <si>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</si>
  <si>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</si>
  <si>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</si>
  <si>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</si>
  <si>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</si>
  <si>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</si>
  <si>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</si>
  <si>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</si>
  <si>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</si>
  <si>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</si>
  <si>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</si>
  <si>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</si>
  <si>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</si>
  <si>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</si>
  <si>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</si>
  <si>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</si>
  <si>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</si>
  <si>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</si>
  <si>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</si>
  <si>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</si>
  <si>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</si>
  <si>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</si>
  <si>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</si>
  <si>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</si>
  <si>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</si>
  <si>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</si>
  <si>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</si>
  <si>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</si>
  <si>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</si>
  <si>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</si>
  <si>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</si>
  <si>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</si>
  <si>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</si>
  <si>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</si>
  <si>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</si>
  <si>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</si>
  <si>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</si>
  <si>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</si>
  <si>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</si>
  <si>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</si>
  <si>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</si>
  <si>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</si>
  <si>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</si>
  <si>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</si>
  <si>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</si>
  <si>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</si>
  <si>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</si>
  <si>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</si>
  <si>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</si>
  <si>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план на січень-2018р.</t>
  </si>
  <si>
    <t>Тимчасовийий розпис доходів ЗФ на 2018 рк</t>
  </si>
  <si>
    <t>Зміни до   розпису доходів станом на 04.01.2018р. :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</si>
  <si>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</si>
  <si>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</si>
  <si>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</si>
  <si>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23.01.2018</t>
  </si>
  <si>
    <r>
      <t xml:space="preserve">станом на 23.01.2018р.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</si>
  <si>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</si>
  <si>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23.01.2018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</si>
</sst>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3" fillId="0" borderId="27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2389162"/>
        <c:axId val="175867"/>
      </c:lineChart>
      <c:catAx>
        <c:axId val="223891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867"/>
        <c:crosses val="autoZero"/>
        <c:auto val="0"/>
        <c:lblOffset val="100"/>
        <c:tickLblSkip val="1"/>
        <c:noMultiLvlLbl val="0"/>
      </c:catAx>
      <c:valAx>
        <c:axId val="1758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891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23.01.2018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582804"/>
        <c:axId val="14245237"/>
      </c:bar3DChart>
      <c:cat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804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098270"/>
        <c:axId val="13013519"/>
      </c:bar3D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98270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345 493,8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67 940,9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-41 953,4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109 894,3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-277 552,9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"/>
      <c r="R1" s="111" t="s">
        <v>67</v>
      </c>
      <c r="S1" s="112"/>
      <c r="T1" s="112"/>
      <c r="U1" s="112"/>
      <c r="V1" s="112"/>
      <c r="W1" s="113"/>
    </row>
    <row r="2" spans="1:23" ht="15" thickBot="1">
      <c r="A2" s="114" t="s">
        <v>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"/>
      <c r="R2" s="117" t="s">
        <v>75</v>
      </c>
      <c r="S2" s="118"/>
      <c r="T2" s="118"/>
      <c r="U2" s="118"/>
      <c r="V2" s="118"/>
      <c r="W2" s="119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73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0" t="s">
        <v>47</v>
      </c>
      <c r="V3" s="12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5226.221538461539</v>
      </c>
      <c r="R4" s="94">
        <v>0</v>
      </c>
      <c r="S4" s="95">
        <v>0</v>
      </c>
      <c r="T4" s="96">
        <v>0.2</v>
      </c>
      <c r="U4" s="122">
        <v>0</v>
      </c>
      <c r="V4" s="12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5226.2</v>
      </c>
      <c r="R5" s="69">
        <v>0</v>
      </c>
      <c r="S5" s="65">
        <v>0</v>
      </c>
      <c r="T5" s="70">
        <v>0</v>
      </c>
      <c r="U5" s="124">
        <v>1</v>
      </c>
      <c r="V5" s="12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5226.2</v>
      </c>
      <c r="R6" s="71">
        <v>0</v>
      </c>
      <c r="S6" s="72">
        <v>0</v>
      </c>
      <c r="T6" s="73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5226.2</v>
      </c>
      <c r="R7" s="71">
        <v>0</v>
      </c>
      <c r="S7" s="72">
        <v>0</v>
      </c>
      <c r="T7" s="73">
        <v>75.9</v>
      </c>
      <c r="U7" s="126">
        <v>0</v>
      </c>
      <c r="V7" s="12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5226.2</v>
      </c>
      <c r="R8" s="71">
        <v>0</v>
      </c>
      <c r="S8" s="72">
        <v>0</v>
      </c>
      <c r="T8" s="70">
        <v>45</v>
      </c>
      <c r="U8" s="124">
        <v>0</v>
      </c>
      <c r="V8" s="12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5226.2</v>
      </c>
      <c r="R9" s="71">
        <v>0</v>
      </c>
      <c r="S9" s="72">
        <v>0</v>
      </c>
      <c r="T9" s="70">
        <v>0</v>
      </c>
      <c r="U9" s="124">
        <v>0</v>
      </c>
      <c r="V9" s="12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5226.2</v>
      </c>
      <c r="R10" s="71">
        <v>0</v>
      </c>
      <c r="S10" s="72">
        <v>0</v>
      </c>
      <c r="T10" s="70">
        <v>2</v>
      </c>
      <c r="U10" s="124">
        <v>0</v>
      </c>
      <c r="V10" s="12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5226.2</v>
      </c>
      <c r="R11" s="69">
        <v>0</v>
      </c>
      <c r="S11" s="65">
        <v>0</v>
      </c>
      <c r="T11" s="70">
        <v>0</v>
      </c>
      <c r="U11" s="124">
        <v>0</v>
      </c>
      <c r="V11" s="12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5226.2</v>
      </c>
      <c r="R12" s="69">
        <v>0</v>
      </c>
      <c r="S12" s="65">
        <v>806.4</v>
      </c>
      <c r="T12" s="70">
        <v>0</v>
      </c>
      <c r="U12" s="124">
        <v>0</v>
      </c>
      <c r="V12" s="12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5226.2</v>
      </c>
      <c r="R13" s="69">
        <v>0</v>
      </c>
      <c r="S13" s="65">
        <v>0</v>
      </c>
      <c r="T13" s="70">
        <v>0</v>
      </c>
      <c r="U13" s="124">
        <v>0</v>
      </c>
      <c r="V13" s="12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5226.2</v>
      </c>
      <c r="R14" s="69">
        <v>0</v>
      </c>
      <c r="S14" s="65">
        <v>0.01</v>
      </c>
      <c r="T14" s="74">
        <v>0</v>
      </c>
      <c r="U14" s="124">
        <v>0</v>
      </c>
      <c r="V14" s="12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5226.2</v>
      </c>
      <c r="R15" s="69">
        <v>0</v>
      </c>
      <c r="S15" s="65">
        <v>0</v>
      </c>
      <c r="T15" s="74">
        <v>0</v>
      </c>
      <c r="U15" s="124">
        <v>0</v>
      </c>
      <c r="V15" s="12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15.139999999999418</v>
      </c>
      <c r="N16" s="65">
        <v>8596.24</v>
      </c>
      <c r="O16" s="72">
        <v>2490</v>
      </c>
      <c r="P16" s="3">
        <f t="shared" si="1"/>
        <v>3.452305220883534</v>
      </c>
      <c r="Q16" s="2">
        <v>5226.2</v>
      </c>
      <c r="R16" s="69">
        <v>5</v>
      </c>
      <c r="S16" s="65">
        <v>0</v>
      </c>
      <c r="T16" s="74">
        <v>0</v>
      </c>
      <c r="U16" s="124">
        <v>0</v>
      </c>
      <c r="V16" s="125"/>
      <c r="W16" s="68">
        <f t="shared" si="3"/>
        <v>5</v>
      </c>
    </row>
    <row r="17" spans="1:23" ht="12.75">
      <c r="A17" s="10">
        <v>43488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3400</v>
      </c>
      <c r="P17" s="3">
        <f t="shared" si="1"/>
        <v>0</v>
      </c>
      <c r="Q17" s="2">
        <v>5226.2</v>
      </c>
      <c r="R17" s="69"/>
      <c r="S17" s="65"/>
      <c r="T17" s="74"/>
      <c r="U17" s="124"/>
      <c r="V17" s="125"/>
      <c r="W17" s="68">
        <f t="shared" si="3"/>
        <v>0</v>
      </c>
    </row>
    <row r="18" spans="1:23" ht="12.75">
      <c r="A18" s="10">
        <v>43489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 t="shared" si="0"/>
        <v>0</v>
      </c>
      <c r="N18" s="65"/>
      <c r="O18" s="65">
        <v>5700</v>
      </c>
      <c r="P18" s="3">
        <f>N18/O18</f>
        <v>0</v>
      </c>
      <c r="Q18" s="2">
        <v>5226.2</v>
      </c>
      <c r="R18" s="69"/>
      <c r="S18" s="65"/>
      <c r="T18" s="70"/>
      <c r="U18" s="124"/>
      <c r="V18" s="125"/>
      <c r="W18" s="68">
        <f t="shared" si="3"/>
        <v>0</v>
      </c>
    </row>
    <row r="19" spans="1:23" ht="12.75">
      <c r="A19" s="10">
        <v>43490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 t="shared" si="0"/>
        <v>0</v>
      </c>
      <c r="N19" s="65"/>
      <c r="O19" s="65">
        <v>8600</v>
      </c>
      <c r="P19" s="3">
        <f t="shared" si="1"/>
        <v>0</v>
      </c>
      <c r="Q19" s="2">
        <v>5226.2</v>
      </c>
      <c r="R19" s="69"/>
      <c r="S19" s="65"/>
      <c r="T19" s="70"/>
      <c r="U19" s="124"/>
      <c r="V19" s="125"/>
      <c r="W19" s="68">
        <f t="shared" si="3"/>
        <v>0</v>
      </c>
    </row>
    <row r="20" spans="1:23" ht="12.75">
      <c r="A20" s="10">
        <v>43491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4330</v>
      </c>
      <c r="P20" s="3">
        <f t="shared" si="1"/>
        <v>0</v>
      </c>
      <c r="Q20" s="2">
        <v>5226.2</v>
      </c>
      <c r="R20" s="69"/>
      <c r="S20" s="65"/>
      <c r="T20" s="70"/>
      <c r="U20" s="124"/>
      <c r="V20" s="125"/>
      <c r="W20" s="68">
        <f t="shared" si="3"/>
        <v>0</v>
      </c>
    </row>
    <row r="21" spans="1:23" ht="12.75">
      <c r="A21" s="10">
        <v>43129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5226.2</v>
      </c>
      <c r="R21" s="102"/>
      <c r="S21" s="103"/>
      <c r="T21" s="104"/>
      <c r="U21" s="124"/>
      <c r="V21" s="125"/>
      <c r="W21" s="68">
        <f t="shared" si="3"/>
        <v>0</v>
      </c>
    </row>
    <row r="22" spans="1:23" ht="12.75">
      <c r="A22" s="10">
        <v>43130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5226.2</v>
      </c>
      <c r="R22" s="102"/>
      <c r="S22" s="103"/>
      <c r="T22" s="104"/>
      <c r="U22" s="124"/>
      <c r="V22" s="125"/>
      <c r="W22" s="68">
        <f t="shared" si="3"/>
        <v>0</v>
      </c>
    </row>
    <row r="23" spans="1:23" ht="13.5" thickBot="1">
      <c r="A23" s="10">
        <v>43131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5226.2</v>
      </c>
      <c r="R23" s="98"/>
      <c r="S23" s="99"/>
      <c r="T23" s="100"/>
      <c r="U23" s="136"/>
      <c r="V23" s="13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40087.35</v>
      </c>
      <c r="C24" s="85">
        <f t="shared" si="4"/>
        <v>905</v>
      </c>
      <c r="D24" s="107">
        <f t="shared" si="4"/>
        <v>905</v>
      </c>
      <c r="E24" s="107">
        <f t="shared" si="4"/>
        <v>0</v>
      </c>
      <c r="F24" s="85">
        <f t="shared" si="4"/>
        <v>1701.6000000000001</v>
      </c>
      <c r="G24" s="85">
        <f t="shared" si="4"/>
        <v>3432.5</v>
      </c>
      <c r="H24" s="85">
        <f t="shared" si="4"/>
        <v>19409.200000000004</v>
      </c>
      <c r="I24" s="85">
        <f t="shared" si="4"/>
        <v>1221</v>
      </c>
      <c r="J24" s="85">
        <f t="shared" si="4"/>
        <v>339</v>
      </c>
      <c r="K24" s="85">
        <f t="shared" si="4"/>
        <v>564.1</v>
      </c>
      <c r="L24" s="85">
        <f t="shared" si="4"/>
        <v>0</v>
      </c>
      <c r="M24" s="84">
        <f t="shared" si="4"/>
        <v>281.1299999999985</v>
      </c>
      <c r="N24" s="84">
        <f t="shared" si="4"/>
        <v>67940.88</v>
      </c>
      <c r="O24" s="84">
        <f t="shared" si="4"/>
        <v>103320</v>
      </c>
      <c r="P24" s="86">
        <f>N24/O24</f>
        <v>0.6575772357723577</v>
      </c>
      <c r="Q24" s="2"/>
      <c r="R24" s="75">
        <f>SUM(R4:R23)</f>
        <v>5</v>
      </c>
      <c r="S24" s="75">
        <f>SUM(S4:S23)</f>
        <v>806.41</v>
      </c>
      <c r="T24" s="75">
        <f>SUM(T4:T23)</f>
        <v>123.10000000000001</v>
      </c>
      <c r="U24" s="138">
        <f>SUM(U4:U23)</f>
        <v>1</v>
      </c>
      <c r="V24" s="139"/>
      <c r="W24" s="75">
        <f>R24+S24+U24+T24+V24</f>
        <v>935.51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0" t="s">
        <v>33</v>
      </c>
      <c r="S27" s="140"/>
      <c r="T27" s="140"/>
      <c r="U27" s="14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29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>
        <v>43123</v>
      </c>
      <c r="S29" s="142">
        <v>6.89417</v>
      </c>
      <c r="T29" s="142"/>
      <c r="U29" s="14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/>
      <c r="S30" s="142"/>
      <c r="T30" s="142"/>
      <c r="U30" s="14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3" t="s">
        <v>45</v>
      </c>
      <c r="T32" s="14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40</v>
      </c>
      <c r="T33" s="14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0" t="s">
        <v>30</v>
      </c>
      <c r="S37" s="140"/>
      <c r="T37" s="140"/>
      <c r="U37" s="14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>
        <v>43123</v>
      </c>
      <c r="S39" s="130">
        <v>4325.75633</v>
      </c>
      <c r="T39" s="131"/>
      <c r="U39" s="13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/>
      <c r="S40" s="133"/>
      <c r="T40" s="134"/>
      <c r="U40" s="13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5" t="s">
        <v>76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6"/>
      <c r="M26" s="166"/>
      <c r="N26" s="166"/>
    </row>
    <row r="27" spans="1:16" ht="54" customHeight="1">
      <c r="A27" s="160" t="s">
        <v>32</v>
      </c>
      <c r="B27" s="156" t="s">
        <v>43</v>
      </c>
      <c r="C27" s="156"/>
      <c r="D27" s="150" t="s">
        <v>49</v>
      </c>
      <c r="E27" s="162"/>
      <c r="F27" s="163" t="s">
        <v>44</v>
      </c>
      <c r="G27" s="149"/>
      <c r="H27" s="164" t="s">
        <v>52</v>
      </c>
      <c r="I27" s="150"/>
      <c r="J27" s="157"/>
      <c r="K27" s="158"/>
      <c r="L27" s="153" t="s">
        <v>36</v>
      </c>
      <c r="M27" s="154"/>
      <c r="N27" s="155"/>
      <c r="O27" s="147" t="s">
        <v>77</v>
      </c>
      <c r="P27" s="148"/>
    </row>
    <row r="28" spans="1:16" ht="30.75" customHeight="1">
      <c r="A28" s="161"/>
      <c r="B28" s="44" t="s">
        <v>68</v>
      </c>
      <c r="C28" s="22" t="s">
        <v>23</v>
      </c>
      <c r="D28" s="44" t="str">
        <f>B28</f>
        <v>план на січень-2018р.</v>
      </c>
      <c r="E28" s="22" t="str">
        <f>C28</f>
        <v>факт</v>
      </c>
      <c r="F28" s="43" t="str">
        <f>B28</f>
        <v>план на січень-2018р.</v>
      </c>
      <c r="G28" s="58" t="str">
        <f>C28</f>
        <v>факт</v>
      </c>
      <c r="H28" s="44" t="str">
        <f>B28</f>
        <v>план на січень-2018р.</v>
      </c>
      <c r="I28" s="22" t="str">
        <f>C28</f>
        <v>факт</v>
      </c>
      <c r="J28" s="43"/>
      <c r="K28" s="58"/>
      <c r="L28" s="41" t="str">
        <f>D28</f>
        <v>план на січень-2018р.</v>
      </c>
      <c r="M28" s="22" t="str">
        <f>C28</f>
        <v>факт</v>
      </c>
      <c r="N28" s="42" t="s">
        <v>24</v>
      </c>
      <c r="O28" s="149"/>
      <c r="P28" s="150"/>
    </row>
    <row r="29" spans="1:16" ht="23.25" customHeight="1" thickBot="1">
      <c r="A29" s="40">
        <f>січень!S39</f>
        <v>4325.75633</v>
      </c>
      <c r="B29" s="45">
        <v>0</v>
      </c>
      <c r="C29" s="45">
        <v>5</v>
      </c>
      <c r="D29" s="45">
        <v>0</v>
      </c>
      <c r="E29" s="45">
        <v>806.42</v>
      </c>
      <c r="F29" s="45">
        <v>0</v>
      </c>
      <c r="G29" s="45">
        <v>123.06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935.48</v>
      </c>
      <c r="N29" s="47">
        <f>M29-L29</f>
        <v>935.48</v>
      </c>
      <c r="O29" s="151">
        <f>січень!S29</f>
        <v>6.89417</v>
      </c>
      <c r="P29" s="15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6"/>
      <c r="P30" s="156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61280.05</v>
      </c>
      <c r="C48" s="28">
        <v>40087.43</v>
      </c>
      <c r="F48" s="1" t="s">
        <v>22</v>
      </c>
      <c r="G48" s="6"/>
      <c r="H48" s="15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13180</v>
      </c>
      <c r="C49" s="28">
        <v>3432.51</v>
      </c>
      <c r="G49" s="6"/>
      <c r="H49" s="15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23620</v>
      </c>
      <c r="C50" s="28">
        <v>19409.15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4460</v>
      </c>
      <c r="C51" s="28">
        <v>1701.59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4500</v>
      </c>
      <c r="C52" s="28">
        <v>904.98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530</v>
      </c>
      <c r="C53" s="28">
        <v>564.14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0</v>
      </c>
      <c r="C54" s="28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2324.2000000000116</v>
      </c>
      <c r="C55" s="12">
        <v>42.18999999999998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109894.25</v>
      </c>
      <c r="C56" s="9">
        <v>67940.87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5</v>
      </c>
    </row>
    <row r="59" spans="1:3" ht="25.5">
      <c r="A59" s="76" t="s">
        <v>54</v>
      </c>
      <c r="B59" s="9">
        <f>D29</f>
        <v>0</v>
      </c>
      <c r="C59" s="9">
        <f>E29</f>
        <v>806.42</v>
      </c>
    </row>
    <row r="60" spans="1:3" ht="12.75">
      <c r="A60" s="76" t="s">
        <v>55</v>
      </c>
      <c r="B60" s="9">
        <f>F29</f>
        <v>0</v>
      </c>
      <c r="C60" s="9">
        <f>G29</f>
        <v>123.06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71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69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 hidden="1">
      <c r="A7" s="13" t="s">
        <v>70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72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72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72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72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72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72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72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72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109894.25</v>
      </c>
      <c r="C17" s="30">
        <f aca="true" t="shared" si="2" ref="C17:M17">C7+C6</f>
        <v>124857.35</v>
      </c>
      <c r="D17" s="30">
        <f t="shared" si="2"/>
        <v>110742.15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345493.75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-11808.050000000003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2018-01-23T14:12:45Z</dcterms:modified>
  <cp:category/>
  <cp:version/>
  <cp:contentType/>
  <cp:contentStatus/>
</cp:coreProperties>
</file>